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/>
  <mc:AlternateContent xmlns:mc="http://schemas.openxmlformats.org/markup-compatibility/2006">
    <mc:Choice Requires="x15">
      <x15ac:absPath xmlns:x15ac="http://schemas.microsoft.com/office/spreadsheetml/2010/11/ac" url="C:\Users\Gertrud\Desktop\Anlagen Wettbewerb Salurn\"/>
    </mc:Choice>
  </mc:AlternateContent>
  <xr:revisionPtr revIDLastSave="0" documentId="13_ncr:1_{36E815D0-4675-4C37-A417-FFC5744F2A95}" xr6:coauthVersionLast="43" xr6:coauthVersionMax="43" xr10:uidLastSave="{00000000-0000-0000-0000-000000000000}"/>
  <bookViews>
    <workbookView xWindow="11145" yWindow="2760" windowWidth="14895" windowHeight="15615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Tabelle1!$A$1:$H$86</definedName>
  </definedNames>
  <calcPr calcId="181029"/>
  <fileRecoveryPr autoRecover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6" i="1" l="1"/>
  <c r="G40" i="1"/>
  <c r="F35" i="1" l="1"/>
  <c r="F34" i="1"/>
  <c r="F39" i="1" l="1"/>
  <c r="F38" i="1"/>
  <c r="F75" i="1"/>
  <c r="F78" i="1"/>
  <c r="F77" i="1"/>
  <c r="F22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8" i="1"/>
  <c r="F57" i="1"/>
  <c r="F51" i="1"/>
  <c r="F56" i="1"/>
  <c r="F55" i="1"/>
  <c r="F54" i="1"/>
  <c r="F53" i="1"/>
  <c r="F52" i="1"/>
  <c r="F50" i="1"/>
  <c r="F49" i="1"/>
  <c r="F48" i="1"/>
  <c r="F47" i="1"/>
  <c r="F46" i="1"/>
  <c r="F45" i="1"/>
  <c r="F44" i="1"/>
  <c r="F68" i="1"/>
  <c r="F67" i="1"/>
  <c r="F69" i="1"/>
  <c r="F66" i="1"/>
  <c r="F65" i="1"/>
  <c r="F29" i="1"/>
  <c r="F28" i="1"/>
  <c r="F27" i="1"/>
  <c r="F25" i="1"/>
  <c r="F26" i="1"/>
  <c r="F79" i="1"/>
  <c r="F76" i="1"/>
  <c r="F74" i="1"/>
  <c r="F62" i="1"/>
  <c r="F63" i="1"/>
  <c r="F64" i="1"/>
  <c r="F59" i="1" l="1"/>
  <c r="G59" i="1" s="1"/>
  <c r="G21" i="1"/>
  <c r="F71" i="1"/>
  <c r="F30" i="1"/>
  <c r="G30" i="1" s="1"/>
  <c r="F80" i="1"/>
  <c r="G80" i="1" s="1"/>
  <c r="G71" i="1"/>
  <c r="G84" i="1" l="1"/>
  <c r="G85" i="1" s="1"/>
  <c r="G86" i="1" s="1"/>
</calcChain>
</file>

<file path=xl/sharedStrings.xml><?xml version="1.0" encoding="utf-8"?>
<sst xmlns="http://schemas.openxmlformats.org/spreadsheetml/2006/main" count="244" uniqueCount="214">
  <si>
    <t>Anzahl</t>
  </si>
  <si>
    <t>Gesamt</t>
  </si>
  <si>
    <t>m² pro Raum</t>
  </si>
  <si>
    <t>1</t>
  </si>
  <si>
    <t>2</t>
  </si>
  <si>
    <t>3</t>
  </si>
  <si>
    <t>Erschließung geschätzt</t>
  </si>
  <si>
    <t>4</t>
  </si>
  <si>
    <t>5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</si>
  <si>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</si>
  <si>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</si>
  <si>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</si>
  <si>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</si>
  <si>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</si>
  <si>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</si>
  <si>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</si>
  <si>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</si>
  <si>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</si>
  <si>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</si>
  <si>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</si>
  <si>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</si>
  <si>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4.1</t>
  </si>
  <si>
    <t>4.2</t>
  </si>
  <si>
    <t>5.1</t>
  </si>
  <si>
    <t>5.2</t>
  </si>
  <si>
    <t>5.3</t>
  </si>
  <si>
    <t>5.4</t>
  </si>
  <si>
    <t>Eingang</t>
  </si>
  <si>
    <t>Bibliothek</t>
  </si>
  <si>
    <t>Sanitärbereich</t>
  </si>
  <si>
    <t>Veranstaltungsbereich</t>
  </si>
  <si>
    <t>1.8</t>
  </si>
  <si>
    <t>1.9</t>
  </si>
  <si>
    <t>Freibereich</t>
  </si>
  <si>
    <t>Ausstellungsbereich</t>
  </si>
  <si>
    <t>Eingang - Infopoint</t>
  </si>
  <si>
    <t>Infoausstellung Touristen</t>
  </si>
  <si>
    <t>Ausstellung Haderburg</t>
  </si>
  <si>
    <t>Wechselausstellung</t>
  </si>
  <si>
    <t>Musikschule</t>
  </si>
  <si>
    <t>Unterrichtsraum klein</t>
  </si>
  <si>
    <t>Unterrichtsraum groß</t>
  </si>
  <si>
    <t>Singraum</t>
  </si>
  <si>
    <t>Schlagzeugraum</t>
  </si>
  <si>
    <t>Lehrerzimmer</t>
  </si>
  <si>
    <t>Lagerraum</t>
  </si>
  <si>
    <t>Foyer</t>
  </si>
  <si>
    <t>2.6</t>
  </si>
  <si>
    <t>Vortragssaal</t>
  </si>
  <si>
    <t>Stuhlraum</t>
  </si>
  <si>
    <t>Abstellraum</t>
  </si>
  <si>
    <t>Bühne</t>
  </si>
  <si>
    <t>Lager Bühne</t>
  </si>
  <si>
    <t>Schminkraum</t>
  </si>
  <si>
    <t>Küche</t>
  </si>
  <si>
    <t>Lager Küche</t>
  </si>
  <si>
    <t>Präsentationsräume</t>
  </si>
  <si>
    <t>5.5</t>
  </si>
  <si>
    <t>5.6</t>
  </si>
  <si>
    <t>5.7</t>
  </si>
  <si>
    <t>5.8</t>
  </si>
  <si>
    <t>5.9</t>
  </si>
  <si>
    <t>5.10</t>
  </si>
  <si>
    <t>6</t>
  </si>
  <si>
    <t>6.1</t>
  </si>
  <si>
    <t>6.2</t>
  </si>
  <si>
    <t>6.3</t>
  </si>
  <si>
    <t>6.4</t>
  </si>
  <si>
    <t xml:space="preserve">Saal </t>
  </si>
  <si>
    <t>Garderoben</t>
  </si>
  <si>
    <t>Umkleide Schauspieler</t>
  </si>
  <si>
    <t>Umkleide Küche</t>
  </si>
  <si>
    <t>Technikraum</t>
  </si>
  <si>
    <t>Eingangsbereich - Infotheke</t>
  </si>
  <si>
    <t xml:space="preserve">Arbeitsplatz mit Theke für Ausleihe - Rückgabe </t>
  </si>
  <si>
    <t>Präsentation Neuerscheinungen</t>
  </si>
  <si>
    <t>Bereich Belletristik Erwachsene</t>
  </si>
  <si>
    <t>1.10</t>
  </si>
  <si>
    <t>Non Books</t>
  </si>
  <si>
    <t>1.11</t>
  </si>
  <si>
    <t>1.12</t>
  </si>
  <si>
    <t>1.13</t>
  </si>
  <si>
    <t>1.14</t>
  </si>
  <si>
    <t>1.15</t>
  </si>
  <si>
    <t>Abstellraum - Archiv</t>
  </si>
  <si>
    <t>1.16</t>
  </si>
  <si>
    <t>Teeküche</t>
  </si>
  <si>
    <t>1.17</t>
  </si>
  <si>
    <t>Kinderbereich 
Jugendbereich (6-14)</t>
  </si>
  <si>
    <t xml:space="preserve">Bereich Sachbücher </t>
  </si>
  <si>
    <t>Bereich Zeitungen und Zeitschriften</t>
  </si>
  <si>
    <t>Bereich für Schüler für Gruppenarbeit</t>
  </si>
  <si>
    <t xml:space="preserve">Studierraum für Schüler </t>
  </si>
  <si>
    <t>Erschließungsflächen geschätzt</t>
  </si>
  <si>
    <t>Unterrichtsräume Grundschule</t>
  </si>
  <si>
    <t>Ausweichräume</t>
  </si>
  <si>
    <t>Garderobe</t>
  </si>
  <si>
    <t>6.5</t>
  </si>
  <si>
    <t>6.6</t>
  </si>
  <si>
    <t>6.7</t>
  </si>
  <si>
    <t xml:space="preserve">Eingang </t>
  </si>
  <si>
    <t>Summen netto m²</t>
  </si>
  <si>
    <t>Summe Flächen netto</t>
  </si>
  <si>
    <t>Summe Flächen brutto</t>
  </si>
  <si>
    <t>m²</t>
  </si>
  <si>
    <t>€</t>
  </si>
  <si>
    <t>7</t>
  </si>
  <si>
    <t xml:space="preserve">Aula Magna </t>
  </si>
  <si>
    <t>Geschätzte Baukosten 1.720 €/m²</t>
  </si>
  <si>
    <t>Entrata - Infoteca</t>
  </si>
  <si>
    <t>Emeroteca</t>
  </si>
  <si>
    <t>Non books</t>
  </si>
  <si>
    <t>Locali per scolari per lavoro di gruppo</t>
  </si>
  <si>
    <t>Locale studio per scolari e corsi di lingua</t>
  </si>
  <si>
    <t>Ripostiglio - archivio</t>
  </si>
  <si>
    <t>8</t>
  </si>
  <si>
    <t>Sitzungsraum</t>
  </si>
  <si>
    <t>Büro</t>
  </si>
  <si>
    <t>Anzahl
Numero</t>
  </si>
  <si>
    <t>m² pro Raum
m² per vano</t>
  </si>
  <si>
    <t>Gesamt
Totale</t>
  </si>
  <si>
    <t>Summen netto m²
Somma m² netti</t>
  </si>
  <si>
    <t>Bemerkung
Osservazioni</t>
  </si>
  <si>
    <t>Biblioteca</t>
  </si>
  <si>
    <t>Posto di lavoro con banco prestito - restituzione</t>
  </si>
  <si>
    <t>Spazi di circolazione stimati</t>
  </si>
  <si>
    <t>Spazi esterni</t>
  </si>
  <si>
    <t>Area espositiva</t>
  </si>
  <si>
    <t>Ingresso - Infopoint</t>
  </si>
  <si>
    <t>Esposizioni temporanee</t>
  </si>
  <si>
    <t>Servizi igienici</t>
  </si>
  <si>
    <t>Aula magna</t>
  </si>
  <si>
    <t>2,7m² pro Schüler / per studente</t>
  </si>
  <si>
    <t>0,8m² pro Schüler / per studente</t>
  </si>
  <si>
    <t>Scuola di musica</t>
  </si>
  <si>
    <t>Sala</t>
  </si>
  <si>
    <t>Deposito sedie</t>
  </si>
  <si>
    <t>Palco</t>
  </si>
  <si>
    <t>Deposito palco</t>
  </si>
  <si>
    <t>Guardaroba</t>
  </si>
  <si>
    <t>Servizi igienici attori</t>
  </si>
  <si>
    <t>Locale trucco</t>
  </si>
  <si>
    <t>Ripostiglio</t>
  </si>
  <si>
    <t>Cucina</t>
  </si>
  <si>
    <t>Deposito cucina</t>
  </si>
  <si>
    <t>Spogliatoi cucina</t>
  </si>
  <si>
    <t>Vani tecnici</t>
  </si>
  <si>
    <t>Ingresso</t>
  </si>
  <si>
    <t>Aula didattica piccola</t>
  </si>
  <si>
    <t>Aula didattica grande</t>
  </si>
  <si>
    <t>Aula canto</t>
  </si>
  <si>
    <t>Locale percussioni</t>
  </si>
  <si>
    <t>Sala conferenze</t>
  </si>
  <si>
    <t>Sala riunioni</t>
  </si>
  <si>
    <t>Ufficio</t>
  </si>
  <si>
    <t>Totale superfici netto</t>
  </si>
  <si>
    <t>Totale superfici lordo</t>
  </si>
  <si>
    <t>Costi di costruzione stimati 1.720/m²</t>
  </si>
  <si>
    <t>in Aula Magna oder in Präsentationssälen
nell'aula magna o nelle sale per presentazioni</t>
  </si>
  <si>
    <t>Sala insegnanti</t>
  </si>
  <si>
    <t>Magazzino</t>
  </si>
  <si>
    <t>Locali per gruppo</t>
  </si>
  <si>
    <t>Servici igienici</t>
  </si>
  <si>
    <t>Area caffè</t>
  </si>
  <si>
    <t>Area esposizione informativa per turisti</t>
  </si>
  <si>
    <t>Esposizione Castello di Salorno</t>
  </si>
  <si>
    <t>Camerini attori</t>
  </si>
  <si>
    <t>Aule scuola primaria</t>
  </si>
  <si>
    <t>andere Räumlichkeiten im Haus / altri locali nell'edificio</t>
  </si>
  <si>
    <t>Hof oder Terrasse / cortile o terrazza</t>
  </si>
  <si>
    <t>Mitbenutzung WC von einer anderen Einrichtung
WC condiviso con altra struttura a scelta</t>
  </si>
  <si>
    <t>kann auch mit anderen Bereichen zusammengeschlossen werden / possono anche essere annessi ad altre strutture</t>
  </si>
  <si>
    <t>Spazi per presentazioni</t>
  </si>
  <si>
    <t>Area presentazione novità</t>
  </si>
  <si>
    <t>Area bambini
Area ragazzi (6-14)</t>
  </si>
  <si>
    <t>Area narrativa adulti</t>
  </si>
  <si>
    <t>Area saggistica</t>
  </si>
  <si>
    <t>Spazio per manifestazioni</t>
  </si>
  <si>
    <t>im EG und 1. OG unterbringen!! / da posizionare al P.T. o 1° piano</t>
  </si>
  <si>
    <t>1.OG - Mitbenutzung WC von einer anderen Einrichtung
1° piano - WC condiviso con altra struttura a scelta</t>
  </si>
  <si>
    <t>5.11</t>
  </si>
  <si>
    <t>5.12</t>
  </si>
  <si>
    <t>5.13</t>
  </si>
  <si>
    <t>5.14</t>
  </si>
  <si>
    <t>5.15</t>
  </si>
  <si>
    <t>5.16</t>
  </si>
  <si>
    <t>6.8</t>
  </si>
  <si>
    <t>6.9</t>
  </si>
  <si>
    <t>6.10</t>
  </si>
  <si>
    <t>7.1</t>
  </si>
  <si>
    <t>7.2</t>
  </si>
  <si>
    <t>7.3</t>
  </si>
  <si>
    <t>7.4</t>
  </si>
  <si>
    <t>7.5</t>
  </si>
  <si>
    <t>7.6</t>
  </si>
  <si>
    <t>7.7</t>
  </si>
  <si>
    <t>Vereine</t>
  </si>
  <si>
    <t>Associazioni</t>
  </si>
  <si>
    <t>Klassenräume</t>
  </si>
  <si>
    <t xml:space="preserve">Aule </t>
  </si>
  <si>
    <t>Reserve incl. Putzräume und Technik</t>
  </si>
  <si>
    <t>Spazi di riserva incluso vani pulizie e vani tecnici</t>
  </si>
  <si>
    <t xml:space="preserve">Sanitärbereich </t>
  </si>
  <si>
    <t xml:space="preserve">Servizi igienici </t>
  </si>
  <si>
    <t>WC Schauspieler</t>
  </si>
  <si>
    <t>Hof - cortile</t>
  </si>
  <si>
    <t>Anrichte - Teeküche</t>
  </si>
  <si>
    <t>Preparazione - cucinino</t>
  </si>
  <si>
    <t>3.1</t>
  </si>
  <si>
    <t>3.2</t>
  </si>
  <si>
    <t>3.3</t>
  </si>
  <si>
    <t>4.3</t>
  </si>
  <si>
    <t>RAUMPROGRAMM - PROGRAMMA PLANIVOLUMETRICO</t>
  </si>
  <si>
    <t>Sanierung Herrenhof Salurn / Risanamento Palazzo della Signoria di Salorno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</si>
</sst>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0"/>
      <name val="Arial"/>
      <family val="2"/>
    </font>
    <font>
      <sz val="11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1" fontId="2" fillId="0" borderId="0" xfId="0" applyNumberFormat="1" applyFont="1"/>
    <xf numFmtId="1" fontId="4" fillId="0" borderId="0" xfId="0" applyNumberFormat="1" applyFont="1"/>
    <xf numFmtId="9" fontId="2" fillId="0" borderId="0" xfId="0" applyNumberFormat="1" applyFont="1" applyAlignment="1">
      <alignment horizontal="left"/>
    </xf>
    <xf numFmtId="3" fontId="3" fillId="0" borderId="0" xfId="0" applyNumberFormat="1" applyFont="1" applyAlignment="1">
      <alignment wrapText="1"/>
    </xf>
    <xf numFmtId="3" fontId="5" fillId="0" borderId="0" xfId="0" applyNumberFormat="1" applyFont="1" applyAlignment="1">
      <alignment wrapText="1"/>
    </xf>
    <xf numFmtId="1" fontId="2" fillId="0" borderId="0" xfId="0" applyNumberFormat="1" applyFont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9" fontId="2" fillId="0" borderId="0" xfId="0" applyNumberFormat="1" applyFont="1" applyFill="1" applyAlignment="1">
      <alignment horizontal="left" wrapText="1"/>
    </xf>
    <xf numFmtId="0" fontId="1" fillId="0" borderId="0" xfId="0" applyFont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view="pageBreakPreview" zoomScaleNormal="256" zoomScaleSheetLayoutView="100" zoomScalePageLayoutView="256" workbookViewId="0">
      <selection activeCell="D12" sqref="D12"/>
    </sheetView>
  </sheetViews>
  <sheetFormatPr baseColWidth="10" defaultColWidth="11.42578125" defaultRowHeight="15" x14ac:dyDescent="0.25"/>
  <cols>
    <col min="1" max="1" width="6.85546875" style="2" customWidth="1"/>
    <col min="2" max="2" width="34.28515625" style="1" customWidth="1"/>
    <col min="3" max="3" width="34.28515625" style="16" customWidth="1"/>
    <col min="4" max="4" width="8.28515625" style="1" customWidth="1"/>
    <col min="5" max="5" width="11.140625" style="1" customWidth="1"/>
    <col min="6" max="6" width="9.7109375" style="9" customWidth="1"/>
    <col min="7" max="7" width="18.7109375" style="12" customWidth="1"/>
    <col min="8" max="8" width="62" style="1" customWidth="1"/>
    <col min="9" max="16384" width="11.42578125" style="1"/>
  </cols>
  <sheetData>
    <row r="1" spans="1:8" ht="15.75" x14ac:dyDescent="0.25">
      <c r="A1" s="23" t="s">
        <v>213</v>
      </c>
      <c r="B1" s="23"/>
      <c r="C1" s="23"/>
      <c r="D1" s="23"/>
      <c r="E1" s="23"/>
      <c r="F1" s="23"/>
      <c r="G1" s="23"/>
      <c r="H1" s="23"/>
    </row>
    <row r="2" spans="1:8" s="25" customFormat="1" ht="15.75" x14ac:dyDescent="0.25">
      <c r="A2" s="24" t="s">
        <v>212</v>
      </c>
      <c r="B2" s="24"/>
      <c r="C2" s="24"/>
      <c r="D2" s="24"/>
      <c r="E2" s="24"/>
      <c r="F2" s="24"/>
      <c r="G2" s="24"/>
      <c r="H2" s="24"/>
    </row>
    <row r="3" spans="1:8" ht="45.75" customHeight="1" x14ac:dyDescent="0.25">
      <c r="A3" s="5"/>
      <c r="B3" s="5"/>
      <c r="C3" s="15"/>
      <c r="D3" s="7" t="s">
        <v>118</v>
      </c>
      <c r="E3" s="7" t="s">
        <v>119</v>
      </c>
      <c r="F3" s="14" t="s">
        <v>120</v>
      </c>
      <c r="G3" s="12" t="s">
        <v>121</v>
      </c>
      <c r="H3" s="7" t="s">
        <v>122</v>
      </c>
    </row>
    <row r="4" spans="1:8" x14ac:dyDescent="0.25">
      <c r="D4" s="4"/>
      <c r="E4" s="4"/>
      <c r="F4" s="10"/>
      <c r="G4" s="13"/>
    </row>
    <row r="5" spans="1:8" x14ac:dyDescent="0.25">
      <c r="A5" s="2" t="s">
        <v>3</v>
      </c>
      <c r="B5" s="3" t="s">
        <v>28</v>
      </c>
      <c r="C5" s="17" t="s">
        <v>123</v>
      </c>
      <c r="H5" s="1" t="s">
        <v>178</v>
      </c>
    </row>
    <row r="6" spans="1:8" x14ac:dyDescent="0.25">
      <c r="A6" s="2" t="s">
        <v>9</v>
      </c>
      <c r="B6" s="1" t="s">
        <v>73</v>
      </c>
      <c r="C6" s="16" t="s">
        <v>109</v>
      </c>
      <c r="D6" s="1">
        <v>1</v>
      </c>
      <c r="E6" s="1">
        <v>12</v>
      </c>
      <c r="F6" s="9">
        <f t="shared" ref="F6:F22" si="0">D6*E6</f>
        <v>12</v>
      </c>
    </row>
    <row r="7" spans="1:8" ht="29.25" x14ac:dyDescent="0.25">
      <c r="A7" s="2" t="s">
        <v>10</v>
      </c>
      <c r="B7" s="7" t="s">
        <v>74</v>
      </c>
      <c r="C7" s="18" t="s">
        <v>124</v>
      </c>
      <c r="D7" s="1">
        <v>1</v>
      </c>
      <c r="E7" s="1">
        <v>14</v>
      </c>
      <c r="F7" s="9">
        <f t="shared" si="0"/>
        <v>14</v>
      </c>
    </row>
    <row r="8" spans="1:8" x14ac:dyDescent="0.25">
      <c r="A8" s="2" t="s">
        <v>11</v>
      </c>
      <c r="B8" s="7" t="s">
        <v>75</v>
      </c>
      <c r="C8" s="18" t="s">
        <v>173</v>
      </c>
      <c r="D8" s="1">
        <v>1</v>
      </c>
      <c r="E8" s="1">
        <v>10</v>
      </c>
      <c r="F8" s="9">
        <f t="shared" si="0"/>
        <v>10</v>
      </c>
    </row>
    <row r="9" spans="1:8" x14ac:dyDescent="0.25">
      <c r="A9" s="2" t="s">
        <v>12</v>
      </c>
      <c r="B9" s="7" t="s">
        <v>117</v>
      </c>
      <c r="C9" s="18" t="s">
        <v>154</v>
      </c>
      <c r="D9" s="1">
        <v>1</v>
      </c>
      <c r="E9" s="1">
        <v>12</v>
      </c>
      <c r="F9" s="9">
        <f t="shared" si="0"/>
        <v>12</v>
      </c>
    </row>
    <row r="10" spans="1:8" ht="29.25" x14ac:dyDescent="0.25">
      <c r="A10" s="2" t="s">
        <v>13</v>
      </c>
      <c r="B10" s="7" t="s">
        <v>88</v>
      </c>
      <c r="C10" s="18" t="s">
        <v>174</v>
      </c>
      <c r="D10" s="1">
        <v>1</v>
      </c>
      <c r="E10" s="1">
        <v>130</v>
      </c>
      <c r="F10" s="9">
        <f t="shared" si="0"/>
        <v>130</v>
      </c>
    </row>
    <row r="11" spans="1:8" x14ac:dyDescent="0.25">
      <c r="A11" s="2" t="s">
        <v>14</v>
      </c>
      <c r="B11" s="7" t="s">
        <v>76</v>
      </c>
      <c r="C11" s="18" t="s">
        <v>175</v>
      </c>
      <c r="D11" s="1">
        <v>1</v>
      </c>
      <c r="E11" s="1">
        <v>60</v>
      </c>
      <c r="F11" s="9">
        <f t="shared" si="0"/>
        <v>60</v>
      </c>
    </row>
    <row r="12" spans="1:8" x14ac:dyDescent="0.25">
      <c r="A12" s="2" t="s">
        <v>15</v>
      </c>
      <c r="B12" s="1" t="s">
        <v>89</v>
      </c>
      <c r="C12" s="16" t="s">
        <v>176</v>
      </c>
      <c r="D12" s="1">
        <v>1</v>
      </c>
      <c r="E12" s="1">
        <v>60</v>
      </c>
      <c r="F12" s="9">
        <f t="shared" si="0"/>
        <v>60</v>
      </c>
      <c r="H12" s="7"/>
    </row>
    <row r="13" spans="1:8" x14ac:dyDescent="0.25">
      <c r="A13" s="2" t="s">
        <v>31</v>
      </c>
      <c r="B13" s="7" t="s">
        <v>90</v>
      </c>
      <c r="C13" s="18" t="s">
        <v>110</v>
      </c>
      <c r="D13" s="1">
        <v>1</v>
      </c>
      <c r="E13" s="1">
        <v>50</v>
      </c>
      <c r="F13" s="9">
        <f t="shared" si="0"/>
        <v>50</v>
      </c>
    </row>
    <row r="14" spans="1:8" x14ac:dyDescent="0.25">
      <c r="A14" s="2" t="s">
        <v>32</v>
      </c>
      <c r="B14" s="7" t="s">
        <v>78</v>
      </c>
      <c r="C14" s="18" t="s">
        <v>111</v>
      </c>
      <c r="D14" s="1">
        <v>1</v>
      </c>
      <c r="E14" s="1">
        <v>10</v>
      </c>
      <c r="F14" s="9">
        <f t="shared" si="0"/>
        <v>10</v>
      </c>
    </row>
    <row r="15" spans="1:8" ht="29.25" x14ac:dyDescent="0.25">
      <c r="A15" s="2" t="s">
        <v>77</v>
      </c>
      <c r="B15" s="7" t="s">
        <v>91</v>
      </c>
      <c r="C15" s="18" t="s">
        <v>112</v>
      </c>
      <c r="D15" s="1">
        <v>1</v>
      </c>
      <c r="E15" s="1">
        <v>24</v>
      </c>
      <c r="F15" s="9">
        <f t="shared" si="0"/>
        <v>24</v>
      </c>
    </row>
    <row r="16" spans="1:8" ht="29.25" x14ac:dyDescent="0.25">
      <c r="A16" s="2" t="s">
        <v>79</v>
      </c>
      <c r="B16" s="8" t="s">
        <v>92</v>
      </c>
      <c r="C16" s="18" t="s">
        <v>113</v>
      </c>
      <c r="D16" s="1">
        <v>1</v>
      </c>
      <c r="E16" s="1">
        <v>36</v>
      </c>
      <c r="F16" s="9">
        <f t="shared" si="0"/>
        <v>36</v>
      </c>
    </row>
    <row r="17" spans="1:8" x14ac:dyDescent="0.25">
      <c r="A17" s="2" t="s">
        <v>80</v>
      </c>
      <c r="B17" s="7" t="s">
        <v>30</v>
      </c>
      <c r="C17" s="18" t="s">
        <v>177</v>
      </c>
      <c r="D17" s="1">
        <v>1</v>
      </c>
      <c r="E17" s="1">
        <v>0</v>
      </c>
      <c r="F17" s="9">
        <f t="shared" si="0"/>
        <v>0</v>
      </c>
      <c r="H17" s="1" t="s">
        <v>168</v>
      </c>
    </row>
    <row r="18" spans="1:8" x14ac:dyDescent="0.25">
      <c r="A18" s="2" t="s">
        <v>81</v>
      </c>
      <c r="B18" s="7" t="s">
        <v>29</v>
      </c>
      <c r="C18" s="18" t="s">
        <v>162</v>
      </c>
      <c r="D18" s="1">
        <v>1</v>
      </c>
      <c r="E18" s="1">
        <v>14</v>
      </c>
      <c r="F18" s="9">
        <f t="shared" si="0"/>
        <v>14</v>
      </c>
    </row>
    <row r="19" spans="1:8" x14ac:dyDescent="0.25">
      <c r="A19" s="2" t="s">
        <v>82</v>
      </c>
      <c r="B19" s="7" t="s">
        <v>84</v>
      </c>
      <c r="C19" s="18" t="s">
        <v>114</v>
      </c>
      <c r="D19" s="1">
        <v>1</v>
      </c>
      <c r="E19" s="1">
        <v>20</v>
      </c>
      <c r="F19" s="9">
        <f t="shared" si="0"/>
        <v>20</v>
      </c>
    </row>
    <row r="20" spans="1:8" x14ac:dyDescent="0.25">
      <c r="A20" s="2" t="s">
        <v>83</v>
      </c>
      <c r="B20" s="7" t="s">
        <v>86</v>
      </c>
      <c r="C20" s="18" t="s">
        <v>163</v>
      </c>
      <c r="D20" s="1">
        <v>1</v>
      </c>
      <c r="E20" s="1">
        <v>5</v>
      </c>
      <c r="F20" s="9">
        <f t="shared" si="0"/>
        <v>5</v>
      </c>
    </row>
    <row r="21" spans="1:8" x14ac:dyDescent="0.25">
      <c r="A21" s="2" t="s">
        <v>85</v>
      </c>
      <c r="B21" s="7" t="s">
        <v>93</v>
      </c>
      <c r="C21" s="18" t="s">
        <v>125</v>
      </c>
      <c r="E21" s="1">
        <v>43</v>
      </c>
      <c r="F21" s="9">
        <v>43</v>
      </c>
      <c r="G21" s="12">
        <f>SUM(F6:F21)</f>
        <v>500</v>
      </c>
    </row>
    <row r="22" spans="1:8" x14ac:dyDescent="0.25">
      <c r="A22" s="2" t="s">
        <v>87</v>
      </c>
      <c r="B22" s="7" t="s">
        <v>33</v>
      </c>
      <c r="C22" s="18" t="s">
        <v>126</v>
      </c>
      <c r="D22" s="1">
        <v>1</v>
      </c>
      <c r="E22" s="1">
        <v>70</v>
      </c>
      <c r="F22" s="9">
        <f t="shared" si="0"/>
        <v>70</v>
      </c>
      <c r="H22" s="1" t="s">
        <v>169</v>
      </c>
    </row>
    <row r="23" spans="1:8" x14ac:dyDescent="0.25">
      <c r="B23" s="7"/>
    </row>
    <row r="24" spans="1:8" x14ac:dyDescent="0.25">
      <c r="A24" s="2" t="s">
        <v>4</v>
      </c>
      <c r="B24" s="6" t="s">
        <v>34</v>
      </c>
      <c r="C24" s="19" t="s">
        <v>127</v>
      </c>
    </row>
    <row r="25" spans="1:8" x14ac:dyDescent="0.25">
      <c r="A25" s="2" t="s">
        <v>16</v>
      </c>
      <c r="B25" s="8" t="s">
        <v>35</v>
      </c>
      <c r="C25" s="20" t="s">
        <v>128</v>
      </c>
      <c r="D25" s="1">
        <v>1</v>
      </c>
      <c r="E25" s="1">
        <v>10</v>
      </c>
      <c r="F25" s="9">
        <f t="shared" ref="F25:F65" si="1">D25*E25</f>
        <v>10</v>
      </c>
    </row>
    <row r="26" spans="1:8" ht="29.25" x14ac:dyDescent="0.25">
      <c r="A26" s="2" t="s">
        <v>17</v>
      </c>
      <c r="B26" s="7" t="s">
        <v>36</v>
      </c>
      <c r="C26" s="18" t="s">
        <v>164</v>
      </c>
      <c r="D26" s="1">
        <v>1</v>
      </c>
      <c r="E26" s="1">
        <v>40</v>
      </c>
      <c r="F26" s="9">
        <f t="shared" si="1"/>
        <v>40</v>
      </c>
    </row>
    <row r="27" spans="1:8" x14ac:dyDescent="0.25">
      <c r="A27" s="2" t="s">
        <v>18</v>
      </c>
      <c r="B27" s="7" t="s">
        <v>37</v>
      </c>
      <c r="C27" s="18" t="s">
        <v>165</v>
      </c>
      <c r="D27" s="1">
        <v>1</v>
      </c>
      <c r="E27" s="1">
        <v>50</v>
      </c>
      <c r="F27" s="9">
        <f t="shared" si="1"/>
        <v>50</v>
      </c>
    </row>
    <row r="28" spans="1:8" x14ac:dyDescent="0.25">
      <c r="A28" s="2" t="s">
        <v>19</v>
      </c>
      <c r="B28" s="7" t="s">
        <v>38</v>
      </c>
      <c r="C28" s="18" t="s">
        <v>129</v>
      </c>
      <c r="D28" s="1">
        <v>1</v>
      </c>
      <c r="E28" s="1">
        <v>85</v>
      </c>
      <c r="F28" s="9">
        <f t="shared" si="1"/>
        <v>85</v>
      </c>
    </row>
    <row r="29" spans="1:8" ht="29.25" x14ac:dyDescent="0.25">
      <c r="A29" s="2" t="s">
        <v>20</v>
      </c>
      <c r="B29" s="7" t="s">
        <v>29</v>
      </c>
      <c r="C29" s="18" t="s">
        <v>130</v>
      </c>
      <c r="D29" s="1">
        <v>1</v>
      </c>
      <c r="E29" s="1">
        <v>12</v>
      </c>
      <c r="F29" s="9">
        <f t="shared" si="1"/>
        <v>12</v>
      </c>
      <c r="H29" s="7" t="s">
        <v>171</v>
      </c>
    </row>
    <row r="30" spans="1:8" x14ac:dyDescent="0.25">
      <c r="A30" s="2" t="s">
        <v>47</v>
      </c>
      <c r="B30" s="7" t="s">
        <v>6</v>
      </c>
      <c r="C30" s="18" t="s">
        <v>125</v>
      </c>
      <c r="F30" s="9">
        <f>SUM(F24:F29)*0.2</f>
        <v>39.400000000000006</v>
      </c>
      <c r="G30" s="12">
        <f>SUM(F25:F30)</f>
        <v>236.4</v>
      </c>
    </row>
    <row r="31" spans="1:8" x14ac:dyDescent="0.25">
      <c r="B31" s="7"/>
      <c r="C31" s="18"/>
    </row>
    <row r="32" spans="1:8" ht="29.25" x14ac:dyDescent="0.25">
      <c r="A32" s="2" t="s">
        <v>5</v>
      </c>
      <c r="B32" s="6" t="s">
        <v>56</v>
      </c>
      <c r="C32" s="19" t="s">
        <v>172</v>
      </c>
      <c r="H32" s="22" t="s">
        <v>179</v>
      </c>
    </row>
    <row r="33" spans="1:8" x14ac:dyDescent="0.25">
      <c r="A33" s="2" t="s">
        <v>208</v>
      </c>
      <c r="B33" s="7" t="s">
        <v>56</v>
      </c>
      <c r="C33" s="18" t="s">
        <v>172</v>
      </c>
      <c r="F33" s="9">
        <v>120</v>
      </c>
      <c r="H33" s="22"/>
    </row>
    <row r="34" spans="1:8" x14ac:dyDescent="0.25">
      <c r="A34" s="2" t="s">
        <v>209</v>
      </c>
      <c r="B34" s="7" t="s">
        <v>50</v>
      </c>
      <c r="C34" s="18" t="s">
        <v>142</v>
      </c>
      <c r="D34" s="1">
        <v>1</v>
      </c>
      <c r="E34" s="1">
        <v>20</v>
      </c>
      <c r="F34" s="9">
        <f t="shared" si="1"/>
        <v>20</v>
      </c>
      <c r="H34" s="22"/>
    </row>
    <row r="35" spans="1:8" x14ac:dyDescent="0.25">
      <c r="A35" s="2" t="s">
        <v>210</v>
      </c>
      <c r="B35" s="7" t="s">
        <v>206</v>
      </c>
      <c r="C35" s="18" t="s">
        <v>207</v>
      </c>
      <c r="D35" s="1">
        <v>1</v>
      </c>
      <c r="E35" s="1">
        <v>10</v>
      </c>
      <c r="F35" s="9">
        <f t="shared" si="1"/>
        <v>10</v>
      </c>
      <c r="G35" s="1"/>
      <c r="H35" s="22"/>
    </row>
    <row r="36" spans="1:8" x14ac:dyDescent="0.25">
      <c r="A36" s="2" t="s">
        <v>210</v>
      </c>
      <c r="B36" s="7" t="s">
        <v>6</v>
      </c>
      <c r="C36" s="18" t="s">
        <v>125</v>
      </c>
      <c r="F36" s="9">
        <v>7</v>
      </c>
      <c r="G36" s="12">
        <f>SUM(F33:F36)</f>
        <v>157</v>
      </c>
    </row>
    <row r="37" spans="1:8" ht="29.25" x14ac:dyDescent="0.25">
      <c r="A37" s="2" t="s">
        <v>7</v>
      </c>
      <c r="B37" s="3" t="s">
        <v>196</v>
      </c>
      <c r="C37" s="17" t="s">
        <v>197</v>
      </c>
      <c r="H37" s="22" t="s">
        <v>170</v>
      </c>
    </row>
    <row r="38" spans="1:8" x14ac:dyDescent="0.25">
      <c r="A38" s="2" t="s">
        <v>21</v>
      </c>
      <c r="B38" s="1" t="s">
        <v>116</v>
      </c>
      <c r="C38" s="16" t="s">
        <v>153</v>
      </c>
      <c r="D38" s="1">
        <v>1</v>
      </c>
      <c r="E38" s="1">
        <v>28</v>
      </c>
      <c r="F38" s="9">
        <f t="shared" ref="F38:F40" si="2">D38*E38</f>
        <v>28</v>
      </c>
      <c r="H38" s="11"/>
    </row>
    <row r="39" spans="1:8" x14ac:dyDescent="0.25">
      <c r="A39" s="2" t="s">
        <v>22</v>
      </c>
      <c r="B39" s="1" t="s">
        <v>117</v>
      </c>
      <c r="C39" s="16" t="s">
        <v>154</v>
      </c>
      <c r="D39" s="1">
        <v>1</v>
      </c>
      <c r="E39" s="1">
        <v>12</v>
      </c>
      <c r="F39" s="9">
        <f>D39*E39</f>
        <v>12</v>
      </c>
      <c r="G39" s="1"/>
      <c r="H39" s="11"/>
    </row>
    <row r="40" spans="1:8" x14ac:dyDescent="0.25">
      <c r="A40" s="2" t="s">
        <v>211</v>
      </c>
      <c r="B40" s="7" t="s">
        <v>6</v>
      </c>
      <c r="C40" s="18" t="s">
        <v>125</v>
      </c>
      <c r="F40" s="1">
        <v>3</v>
      </c>
      <c r="G40" s="12">
        <f>SUM(F38:F40)</f>
        <v>43</v>
      </c>
      <c r="H40" s="11"/>
    </row>
    <row r="41" spans="1:8" ht="33" customHeight="1" x14ac:dyDescent="0.25">
      <c r="A41" s="5"/>
      <c r="B41" s="5"/>
      <c r="C41" s="15"/>
      <c r="D41" s="1" t="s">
        <v>0</v>
      </c>
      <c r="E41" s="7" t="s">
        <v>2</v>
      </c>
      <c r="F41" s="9" t="s">
        <v>1</v>
      </c>
      <c r="G41" s="12" t="s">
        <v>101</v>
      </c>
      <c r="H41" s="7" t="s">
        <v>122</v>
      </c>
    </row>
    <row r="42" spans="1:8" x14ac:dyDescent="0.25">
      <c r="B42" s="7"/>
      <c r="C42" s="18"/>
    </row>
    <row r="43" spans="1:8" x14ac:dyDescent="0.25">
      <c r="A43" s="2" t="s">
        <v>8</v>
      </c>
      <c r="B43" s="6" t="s">
        <v>107</v>
      </c>
      <c r="C43" s="19" t="s">
        <v>131</v>
      </c>
      <c r="H43" s="1" t="s">
        <v>205</v>
      </c>
    </row>
    <row r="44" spans="1:8" x14ac:dyDescent="0.25">
      <c r="A44" s="2" t="s">
        <v>23</v>
      </c>
      <c r="B44" s="8" t="s">
        <v>46</v>
      </c>
      <c r="C44" s="20" t="s">
        <v>46</v>
      </c>
      <c r="D44" s="1">
        <v>1</v>
      </c>
      <c r="E44" s="4">
        <v>150</v>
      </c>
      <c r="F44" s="9">
        <f t="shared" ref="F44:F45" si="3">D44*E44</f>
        <v>150</v>
      </c>
    </row>
    <row r="45" spans="1:8" x14ac:dyDescent="0.25">
      <c r="A45" s="2" t="s">
        <v>24</v>
      </c>
      <c r="B45" s="8" t="s">
        <v>68</v>
      </c>
      <c r="C45" s="20" t="s">
        <v>135</v>
      </c>
      <c r="D45" s="1">
        <v>1</v>
      </c>
      <c r="E45" s="4">
        <v>250</v>
      </c>
      <c r="F45" s="9">
        <f t="shared" si="3"/>
        <v>250</v>
      </c>
      <c r="H45" s="7"/>
    </row>
    <row r="46" spans="1:8" x14ac:dyDescent="0.25">
      <c r="A46" s="2" t="s">
        <v>25</v>
      </c>
      <c r="B46" s="8" t="s">
        <v>49</v>
      </c>
      <c r="C46" s="20" t="s">
        <v>136</v>
      </c>
      <c r="D46" s="1">
        <v>1</v>
      </c>
      <c r="E46" s="4">
        <v>50</v>
      </c>
      <c r="F46" s="9">
        <f>D46*E46</f>
        <v>50</v>
      </c>
      <c r="H46" s="7"/>
    </row>
    <row r="47" spans="1:8" x14ac:dyDescent="0.25">
      <c r="A47" s="2" t="s">
        <v>26</v>
      </c>
      <c r="B47" s="8" t="s">
        <v>51</v>
      </c>
      <c r="C47" s="20" t="s">
        <v>137</v>
      </c>
      <c r="D47" s="1">
        <v>1</v>
      </c>
      <c r="E47" s="4">
        <v>100</v>
      </c>
      <c r="F47" s="9">
        <f t="shared" ref="F47:F58" si="4">D47*E47</f>
        <v>100</v>
      </c>
      <c r="H47" s="7"/>
    </row>
    <row r="48" spans="1:8" x14ac:dyDescent="0.25">
      <c r="A48" s="2" t="s">
        <v>57</v>
      </c>
      <c r="B48" s="8" t="s">
        <v>52</v>
      </c>
      <c r="C48" s="20" t="s">
        <v>138</v>
      </c>
      <c r="D48" s="1">
        <v>1</v>
      </c>
      <c r="E48" s="4">
        <v>70</v>
      </c>
      <c r="F48" s="9">
        <f t="shared" si="4"/>
        <v>70</v>
      </c>
      <c r="H48" s="7"/>
    </row>
    <row r="49" spans="1:7" x14ac:dyDescent="0.25">
      <c r="A49" s="2" t="s">
        <v>58</v>
      </c>
      <c r="B49" s="1" t="s">
        <v>69</v>
      </c>
      <c r="C49" s="16" t="s">
        <v>139</v>
      </c>
      <c r="D49" s="1">
        <v>2</v>
      </c>
      <c r="E49" s="1">
        <v>10</v>
      </c>
      <c r="F49" s="1">
        <f t="shared" si="4"/>
        <v>20</v>
      </c>
    </row>
    <row r="50" spans="1:7" x14ac:dyDescent="0.25">
      <c r="A50" s="2" t="s">
        <v>59</v>
      </c>
      <c r="B50" s="1" t="s">
        <v>70</v>
      </c>
      <c r="C50" s="16" t="s">
        <v>166</v>
      </c>
      <c r="D50" s="1">
        <v>4</v>
      </c>
      <c r="E50" s="1">
        <v>4</v>
      </c>
      <c r="F50" s="1">
        <f t="shared" si="4"/>
        <v>16</v>
      </c>
    </row>
    <row r="51" spans="1:7" x14ac:dyDescent="0.25">
      <c r="A51" s="2" t="s">
        <v>60</v>
      </c>
      <c r="B51" s="1" t="s">
        <v>204</v>
      </c>
      <c r="C51" s="16" t="s">
        <v>140</v>
      </c>
      <c r="D51" s="1">
        <v>2</v>
      </c>
      <c r="E51" s="1">
        <v>5</v>
      </c>
      <c r="F51" s="1">
        <f t="shared" ref="F51" si="5">D51*E51</f>
        <v>10</v>
      </c>
    </row>
    <row r="52" spans="1:7" x14ac:dyDescent="0.25">
      <c r="A52" s="2" t="s">
        <v>61</v>
      </c>
      <c r="B52" s="1" t="s">
        <v>53</v>
      </c>
      <c r="C52" s="16" t="s">
        <v>141</v>
      </c>
      <c r="D52" s="1">
        <v>1</v>
      </c>
      <c r="E52" s="1">
        <v>18</v>
      </c>
      <c r="F52" s="1">
        <f t="shared" si="4"/>
        <v>18</v>
      </c>
    </row>
    <row r="53" spans="1:7" x14ac:dyDescent="0.25">
      <c r="A53" s="2" t="s">
        <v>62</v>
      </c>
      <c r="B53" s="7" t="s">
        <v>50</v>
      </c>
      <c r="C53" s="18" t="s">
        <v>142</v>
      </c>
      <c r="D53" s="1">
        <v>1</v>
      </c>
      <c r="E53" s="4">
        <v>40</v>
      </c>
      <c r="F53" s="9">
        <f t="shared" si="4"/>
        <v>40</v>
      </c>
    </row>
    <row r="54" spans="1:7" ht="17.25" customHeight="1" x14ac:dyDescent="0.25">
      <c r="A54" s="2" t="s">
        <v>180</v>
      </c>
      <c r="B54" s="7" t="s">
        <v>202</v>
      </c>
      <c r="C54" s="18" t="s">
        <v>203</v>
      </c>
      <c r="D54" s="1">
        <v>2</v>
      </c>
      <c r="E54" s="1">
        <v>17</v>
      </c>
      <c r="F54" s="9">
        <f t="shared" si="4"/>
        <v>34</v>
      </c>
    </row>
    <row r="55" spans="1:7" ht="17.25" customHeight="1" x14ac:dyDescent="0.25">
      <c r="A55" s="2" t="s">
        <v>181</v>
      </c>
      <c r="B55" s="7" t="s">
        <v>54</v>
      </c>
      <c r="C55" s="18" t="s">
        <v>143</v>
      </c>
      <c r="D55" s="1">
        <v>1</v>
      </c>
      <c r="E55" s="1">
        <v>50</v>
      </c>
      <c r="F55" s="9">
        <f t="shared" si="4"/>
        <v>50</v>
      </c>
    </row>
    <row r="56" spans="1:7" ht="17.25" customHeight="1" x14ac:dyDescent="0.25">
      <c r="A56" s="2" t="s">
        <v>182</v>
      </c>
      <c r="B56" s="7" t="s">
        <v>55</v>
      </c>
      <c r="C56" s="18" t="s">
        <v>144</v>
      </c>
      <c r="D56" s="1">
        <v>1</v>
      </c>
      <c r="E56" s="1">
        <v>20</v>
      </c>
      <c r="F56" s="9">
        <f t="shared" si="4"/>
        <v>20</v>
      </c>
    </row>
    <row r="57" spans="1:7" ht="17.25" customHeight="1" x14ac:dyDescent="0.25">
      <c r="A57" s="2" t="s">
        <v>183</v>
      </c>
      <c r="B57" s="7" t="s">
        <v>71</v>
      </c>
      <c r="C57" s="18" t="s">
        <v>145</v>
      </c>
      <c r="D57" s="1">
        <v>1</v>
      </c>
      <c r="E57" s="1">
        <v>6</v>
      </c>
      <c r="F57" s="9">
        <f t="shared" si="4"/>
        <v>6</v>
      </c>
    </row>
    <row r="58" spans="1:7" ht="17.25" customHeight="1" x14ac:dyDescent="0.25">
      <c r="A58" s="2" t="s">
        <v>184</v>
      </c>
      <c r="B58" s="7" t="s">
        <v>72</v>
      </c>
      <c r="C58" s="18" t="s">
        <v>146</v>
      </c>
      <c r="D58" s="1">
        <v>1</v>
      </c>
      <c r="E58" s="1">
        <v>60</v>
      </c>
      <c r="F58" s="9">
        <f t="shared" si="4"/>
        <v>60</v>
      </c>
    </row>
    <row r="59" spans="1:7" x14ac:dyDescent="0.25">
      <c r="A59" s="2" t="s">
        <v>185</v>
      </c>
      <c r="B59" s="1" t="s">
        <v>6</v>
      </c>
      <c r="C59" s="16" t="s">
        <v>125</v>
      </c>
      <c r="F59" s="9">
        <f>SUM(F44:F54)*0.1</f>
        <v>75.8</v>
      </c>
      <c r="G59" s="12">
        <f>SUM(F44:F59)</f>
        <v>969.8</v>
      </c>
    </row>
    <row r="61" spans="1:7" x14ac:dyDescent="0.25">
      <c r="A61" s="2" t="s">
        <v>63</v>
      </c>
      <c r="B61" s="3" t="s">
        <v>39</v>
      </c>
      <c r="C61" s="17" t="s">
        <v>134</v>
      </c>
    </row>
    <row r="62" spans="1:7" x14ac:dyDescent="0.25">
      <c r="A62" s="2" t="s">
        <v>64</v>
      </c>
      <c r="B62" s="8" t="s">
        <v>27</v>
      </c>
      <c r="C62" s="20" t="s">
        <v>147</v>
      </c>
      <c r="D62" s="1">
        <v>1</v>
      </c>
      <c r="E62" s="4">
        <v>15</v>
      </c>
      <c r="F62" s="9">
        <f t="shared" si="1"/>
        <v>15</v>
      </c>
    </row>
    <row r="63" spans="1:7" x14ac:dyDescent="0.25">
      <c r="A63" s="2" t="s">
        <v>65</v>
      </c>
      <c r="B63" s="8" t="s">
        <v>40</v>
      </c>
      <c r="C63" s="20" t="s">
        <v>148</v>
      </c>
      <c r="D63" s="1">
        <v>6</v>
      </c>
      <c r="E63" s="1">
        <v>22</v>
      </c>
      <c r="F63" s="9">
        <f t="shared" si="1"/>
        <v>132</v>
      </c>
      <c r="G63" s="13"/>
    </row>
    <row r="64" spans="1:7" x14ac:dyDescent="0.25">
      <c r="A64" s="2" t="s">
        <v>66</v>
      </c>
      <c r="B64" s="8" t="s">
        <v>41</v>
      </c>
      <c r="C64" s="20" t="s">
        <v>149</v>
      </c>
      <c r="D64" s="1">
        <v>2</v>
      </c>
      <c r="E64" s="1">
        <v>40</v>
      </c>
      <c r="F64" s="9">
        <f t="shared" si="1"/>
        <v>80</v>
      </c>
      <c r="G64" s="13"/>
    </row>
    <row r="65" spans="1:8" x14ac:dyDescent="0.25">
      <c r="A65" s="2" t="s">
        <v>67</v>
      </c>
      <c r="B65" s="1" t="s">
        <v>42</v>
      </c>
      <c r="C65" s="16" t="s">
        <v>150</v>
      </c>
      <c r="D65" s="1">
        <v>1</v>
      </c>
      <c r="E65" s="1">
        <v>50</v>
      </c>
      <c r="F65" s="9">
        <f t="shared" si="1"/>
        <v>50</v>
      </c>
    </row>
    <row r="66" spans="1:8" x14ac:dyDescent="0.25">
      <c r="A66" s="2" t="s">
        <v>97</v>
      </c>
      <c r="B66" s="1" t="s">
        <v>43</v>
      </c>
      <c r="C66" s="16" t="s">
        <v>151</v>
      </c>
      <c r="D66" s="1">
        <v>1</v>
      </c>
      <c r="E66" s="1">
        <v>50</v>
      </c>
      <c r="F66" s="9">
        <f t="shared" ref="F66:F68" si="6">D66*E66</f>
        <v>50</v>
      </c>
    </row>
    <row r="67" spans="1:8" x14ac:dyDescent="0.25">
      <c r="A67" s="2" t="s">
        <v>98</v>
      </c>
      <c r="B67" s="1" t="s">
        <v>44</v>
      </c>
      <c r="C67" s="16" t="s">
        <v>159</v>
      </c>
      <c r="D67" s="1">
        <v>1</v>
      </c>
      <c r="E67" s="1">
        <v>20</v>
      </c>
      <c r="F67" s="9">
        <f t="shared" si="6"/>
        <v>20</v>
      </c>
    </row>
    <row r="68" spans="1:8" x14ac:dyDescent="0.25">
      <c r="A68" s="2" t="s">
        <v>99</v>
      </c>
      <c r="B68" s="1" t="s">
        <v>45</v>
      </c>
      <c r="C68" s="16" t="s">
        <v>160</v>
      </c>
      <c r="D68" s="1">
        <v>1</v>
      </c>
      <c r="E68" s="1">
        <v>28</v>
      </c>
      <c r="F68" s="9">
        <f t="shared" si="6"/>
        <v>28</v>
      </c>
    </row>
    <row r="69" spans="1:8" x14ac:dyDescent="0.25">
      <c r="A69" s="2" t="s">
        <v>186</v>
      </c>
      <c r="B69" s="7" t="s">
        <v>29</v>
      </c>
      <c r="C69" s="18" t="s">
        <v>130</v>
      </c>
      <c r="D69" s="1">
        <v>1</v>
      </c>
      <c r="E69" s="1">
        <v>12</v>
      </c>
      <c r="F69" s="9">
        <f t="shared" ref="F69" si="7">D69*E69</f>
        <v>12</v>
      </c>
    </row>
    <row r="70" spans="1:8" ht="29.25" x14ac:dyDescent="0.25">
      <c r="A70" s="2" t="s">
        <v>187</v>
      </c>
      <c r="B70" s="7" t="s">
        <v>48</v>
      </c>
      <c r="C70" s="18" t="s">
        <v>152</v>
      </c>
      <c r="D70" s="1">
        <v>0</v>
      </c>
      <c r="E70" s="1">
        <v>0</v>
      </c>
      <c r="F70" s="9">
        <v>0</v>
      </c>
      <c r="H70" s="7" t="s">
        <v>158</v>
      </c>
    </row>
    <row r="71" spans="1:8" x14ac:dyDescent="0.25">
      <c r="A71" s="2" t="s">
        <v>188</v>
      </c>
      <c r="B71" s="1" t="s">
        <v>6</v>
      </c>
      <c r="C71" s="16" t="s">
        <v>125</v>
      </c>
      <c r="F71" s="9">
        <f>SUM(F62:F70)*0.2</f>
        <v>77.400000000000006</v>
      </c>
      <c r="G71" s="12">
        <f>SUM(F62:F71)</f>
        <v>464.4</v>
      </c>
    </row>
    <row r="72" spans="1:8" ht="15" customHeight="1" x14ac:dyDescent="0.25">
      <c r="A72" s="5"/>
      <c r="B72" s="5"/>
      <c r="C72" s="15"/>
      <c r="E72" s="7"/>
    </row>
    <row r="73" spans="1:8" x14ac:dyDescent="0.25">
      <c r="A73" s="2" t="s">
        <v>106</v>
      </c>
      <c r="B73" s="6" t="s">
        <v>94</v>
      </c>
      <c r="C73" s="19" t="s">
        <v>167</v>
      </c>
    </row>
    <row r="74" spans="1:8" x14ac:dyDescent="0.25">
      <c r="A74" s="2" t="s">
        <v>189</v>
      </c>
      <c r="B74" s="1" t="s">
        <v>100</v>
      </c>
      <c r="C74" s="16" t="s">
        <v>147</v>
      </c>
      <c r="D74" s="1">
        <v>1</v>
      </c>
      <c r="E74" s="1">
        <v>20</v>
      </c>
      <c r="F74" s="9">
        <f t="shared" ref="F74:F79" si="8">D74*E74</f>
        <v>20</v>
      </c>
    </row>
    <row r="75" spans="1:8" x14ac:dyDescent="0.25">
      <c r="A75" s="2" t="s">
        <v>190</v>
      </c>
      <c r="B75" s="1" t="s">
        <v>96</v>
      </c>
      <c r="C75" s="16" t="s">
        <v>139</v>
      </c>
      <c r="D75" s="1">
        <v>4</v>
      </c>
      <c r="E75" s="1">
        <v>10</v>
      </c>
      <c r="F75" s="9">
        <f t="shared" si="8"/>
        <v>40</v>
      </c>
    </row>
    <row r="76" spans="1:8" x14ac:dyDescent="0.25">
      <c r="A76" s="2" t="s">
        <v>191</v>
      </c>
      <c r="B76" s="4" t="s">
        <v>198</v>
      </c>
      <c r="C76" s="21" t="s">
        <v>199</v>
      </c>
      <c r="D76" s="1">
        <v>4</v>
      </c>
      <c r="E76" s="1">
        <v>65</v>
      </c>
      <c r="F76" s="9">
        <f t="shared" si="8"/>
        <v>260</v>
      </c>
      <c r="H76" s="1" t="s">
        <v>132</v>
      </c>
    </row>
    <row r="77" spans="1:8" x14ac:dyDescent="0.25">
      <c r="A77" s="2" t="s">
        <v>192</v>
      </c>
      <c r="B77" s="4" t="s">
        <v>95</v>
      </c>
      <c r="C77" s="21" t="s">
        <v>161</v>
      </c>
      <c r="D77" s="1">
        <v>2</v>
      </c>
      <c r="E77" s="1">
        <v>20</v>
      </c>
      <c r="F77" s="9">
        <f t="shared" si="8"/>
        <v>40</v>
      </c>
      <c r="H77" s="1" t="s">
        <v>133</v>
      </c>
    </row>
    <row r="78" spans="1:8" x14ac:dyDescent="0.25">
      <c r="A78" s="2" t="s">
        <v>193</v>
      </c>
      <c r="B78" s="4" t="s">
        <v>44</v>
      </c>
      <c r="C78" s="21" t="s">
        <v>159</v>
      </c>
      <c r="D78" s="1">
        <v>1</v>
      </c>
      <c r="E78" s="1">
        <v>60</v>
      </c>
      <c r="F78" s="9">
        <f t="shared" si="8"/>
        <v>60</v>
      </c>
    </row>
    <row r="79" spans="1:8" x14ac:dyDescent="0.25">
      <c r="A79" s="2" t="s">
        <v>194</v>
      </c>
      <c r="B79" s="7" t="s">
        <v>29</v>
      </c>
      <c r="C79" s="18" t="s">
        <v>130</v>
      </c>
      <c r="D79" s="1">
        <v>2</v>
      </c>
      <c r="E79" s="1">
        <v>15</v>
      </c>
      <c r="F79" s="9">
        <f t="shared" si="8"/>
        <v>30</v>
      </c>
    </row>
    <row r="80" spans="1:8" x14ac:dyDescent="0.25">
      <c r="A80" s="2" t="s">
        <v>195</v>
      </c>
      <c r="B80" s="1" t="s">
        <v>6</v>
      </c>
      <c r="C80" s="16" t="s">
        <v>125</v>
      </c>
      <c r="F80" s="9">
        <f>SUM(F74:F79)*0.2</f>
        <v>90</v>
      </c>
      <c r="G80" s="12">
        <f>SUM(F74:F80)</f>
        <v>540</v>
      </c>
      <c r="H80" s="11">
        <v>0.2</v>
      </c>
    </row>
    <row r="81" spans="1:8" x14ac:dyDescent="0.25">
      <c r="H81" s="11"/>
    </row>
    <row r="82" spans="1:8" ht="30" x14ac:dyDescent="0.25">
      <c r="A82" s="2" t="s">
        <v>115</v>
      </c>
      <c r="B82" s="6" t="s">
        <v>200</v>
      </c>
      <c r="C82" s="19" t="s">
        <v>201</v>
      </c>
      <c r="G82" s="12">
        <v>350</v>
      </c>
    </row>
    <row r="84" spans="1:8" x14ac:dyDescent="0.25">
      <c r="B84" s="3" t="s">
        <v>102</v>
      </c>
      <c r="C84" s="17" t="s">
        <v>155</v>
      </c>
      <c r="G84" s="12">
        <f>SUM(G6:G83)</f>
        <v>3260.6</v>
      </c>
      <c r="H84" s="3" t="s">
        <v>104</v>
      </c>
    </row>
    <row r="85" spans="1:8" x14ac:dyDescent="0.25">
      <c r="B85" s="3" t="s">
        <v>103</v>
      </c>
      <c r="C85" s="17" t="s">
        <v>156</v>
      </c>
      <c r="G85" s="12">
        <f>G84*1.25</f>
        <v>4075.75</v>
      </c>
      <c r="H85" s="3" t="s">
        <v>104</v>
      </c>
    </row>
    <row r="86" spans="1:8" x14ac:dyDescent="0.25">
      <c r="B86" s="3" t="s">
        <v>108</v>
      </c>
      <c r="C86" s="17" t="s">
        <v>157</v>
      </c>
      <c r="G86" s="12">
        <f>G85*1720</f>
        <v>7010290</v>
      </c>
      <c r="H86" s="2" t="s">
        <v>105</v>
      </c>
    </row>
  </sheetData>
  <mergeCells count="2">
    <mergeCell ref="A1:H1"/>
    <mergeCell ref="A2:H2"/>
  </mergeCells>
  <printOptions gridLines="1"/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Gertrud</dc:creator>
  <cp:lastModifiedBy>Gertrud</cp:lastModifiedBy>
  <cp:lastPrinted>2019-07-01T16:03:55Z</cp:lastPrinted>
  <dcterms:created xsi:type="dcterms:W3CDTF">2017-09-22T08:02:42Z</dcterms:created>
  <dcterms:modified xsi:type="dcterms:W3CDTF">2019-07-02T12:59:38Z</dcterms:modified>
</cp:coreProperties>
</file>